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59e19410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e3cbd43e3c5348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-"/>
    <x:numFmt numFmtId="201" formatCode="0.0%"/>
  </x:numFmts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8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  <x:border>
      <x:top style="thin">
        <x:color rgb="FF11110F"/>
      </x:top>
      <x:bottom style="thin">
        <x:color rgb="FFD6D6C4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vertical="center" wrapText="1"/>
    </x:xf>
    <x:xf numFmtId="201" fontId="1" fillId="6" borderId="5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200" fontId="1" fillId="6" borderId="7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37961050844d1" /><Relationship Type="http://schemas.openxmlformats.org/officeDocument/2006/relationships/theme" Target="/xl/theme/theme1.xml" Id="Rbba5cb6a0a0d4195" /><Relationship Type="http://schemas.openxmlformats.org/officeDocument/2006/relationships/sharedStrings" Target="/xl/sharedStrings.xml" Id="R3e0fa6e087f14867" /><Relationship Type="http://schemas.openxmlformats.org/officeDocument/2006/relationships/worksheet" Target="/xl/worksheets/sheet1.xml" Id="Re3cbd43e3c53480c" /><Relationship Type="http://schemas.microsoft.com/office/2017/10/relationships/person" Target="/xl/persons/person.xml" Id="R6350c0949ecb49fd" /></Relationships>
</file>

<file path=xl/persons/person.xml><?xml version="1.0" encoding="utf-8"?>
<xltc:personList xmlns:xltc="http://schemas.microsoft.com/office/spreadsheetml/2018/threadedcomments">
  <xltc:person displayName="Serkan Sivel" id="{6DC8C6B1-6AF8-4A37-89BA-759B901355D7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</x:cols>
  <x:sheetData>
    <x:row r="1" ht="34" customHeight="1">
      <x:c r="A1" s="5" t="str">
        <x:v>Dekarbonizasyon projesi finansal modeli</x:v>
      </x:c>
      <x:c r="B1" s="5"/>
      <x:c r="C1" s="5"/>
      <x:c r="D1" s="5"/>
      <x:c r="E1" s="5"/>
      <x:c r="F1" s="5"/>
      <x:c r="G1" s="5"/>
    </x:row>
    <x:row r="2" ht="25" customHeight="1">
      <x:c r="A2" s="7" t="str">
        <x:v>RS-008 · RESISCO ÇALIŞMA ARACI · TEMSİLİ / BOŞ ŞABLON</x:v>
      </x:c>
      <x:c r="B2" s="7"/>
      <x:c r="C2" s="7"/>
      <x:c r="D2" s="7"/>
      <x:c r="E2" s="7"/>
      <x:c r="F2" s="7"/>
      <x:c r="G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</x:row>
    <x:row r="5">
      <x:c r="A5" s="8" t="str">
        <x:v>Kullanım amacı</x:v>
      </x:c>
      <x:c r="B5" s="10" t="str">
        <x:v>Azaltım projesinin CAPEX, OPEX, enerji ve karbon nakit akışını; geri ödeme, NPV ve azaltım maliyetiyle aynı modelde değerlendirmek.</x:v>
      </x:c>
      <x:c r="C5" s="10"/>
      <x:c r="D5" s="10"/>
      <x:c r="E5" s="10"/>
      <x:c r="F5" s="10"/>
      <x:c r="G5" s="10"/>
    </x:row>
    <x:row r="6">
      <x:c r="A6" s="8" t="str">
        <x:v>Kapsam dışı</x:v>
      </x:c>
      <x:c r="B6" s="10" t="str">
        <x:v>Kredi teklifi, yatırım tavsiyesi, vergi görüşü veya detay mühendislik fizibilitesi değildir.</x:v>
      </x:c>
      <x:c r="C6" s="10"/>
      <x:c r="D6" s="10"/>
      <x:c r="E6" s="10"/>
      <x:c r="F6" s="10"/>
      <x:c r="G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</x:row>
    <x:row r="11">
      <x:c r="A11" s="3"/>
      <x:c r="B11" s="3"/>
      <x:c r="C11" s="3"/>
      <x:c r="D11" s="3"/>
      <x:c r="E11" s="3"/>
      <x:c r="F11" s="3"/>
      <x:c r="G11" s="3"/>
    </x:row>
    <x:row r="12" ht="34" customHeight="1">
      <x:c r="A12" s="16" t="str">
        <x:v>Kalem / yıl</x:v>
      </x:c>
      <x:c r="B12" s="17" t="str">
        <x:v>TEMSİLİ başlangıç</x:v>
      </x:c>
      <x:c r="C12" s="17" t="str">
        <x:v>1</x:v>
      </x:c>
      <x:c r="D12" s="17" t="str">
        <x:v>2</x:v>
      </x:c>
      <x:c r="E12" s="17" t="str">
        <x:v>3</x:v>
      </x:c>
      <x:c r="F12" s="17" t="str">
        <x:v>4</x:v>
      </x:c>
      <x:c r="G12" s="18" t="str">
        <x:v>5</x:v>
      </x:c>
    </x:row>
    <x:row r="13" ht="30" customHeight="1">
      <x:c r="A13" s="22" t="str">
        <x:v>CAPEX (TRY)</x:v>
      </x:c>
      <x:c r="B13" s="28" t="n">
        <x:v>12000000</x:v>
      </x:c>
      <x:c r="C13" s="28" t="n">
        <x:v>0</x:v>
      </x:c>
      <x:c r="D13" s="28" t="n">
        <x:v>0</x:v>
      </x:c>
      <x:c r="E13" s="28" t="n">
        <x:v>0</x:v>
      </x:c>
      <x:c r="F13" s="28" t="n">
        <x:v>0</x:v>
      </x:c>
      <x:c r="G13" s="28" t="n">
        <x:v>0</x:v>
      </x:c>
    </x:row>
    <x:row r="14" ht="30" customHeight="1">
      <x:c r="A14" s="23" t="str">
        <x:v>Enerji tasarrufu (MWh)</x:v>
      </x:c>
      <x:c r="B14" s="29" t="n">
        <x:v>0</x:v>
      </x:c>
      <x:c r="C14" s="29" t="n">
        <x:v>4500</x:v>
      </x:c>
      <x:c r="D14" s="29" t="n">
        <x:v>4500</x:v>
      </x:c>
      <x:c r="E14" s="29" t="n">
        <x:v>4500</x:v>
      </x:c>
      <x:c r="F14" s="29" t="n">
        <x:v>4500</x:v>
      </x:c>
      <x:c r="G14" s="29" t="n">
        <x:v>4500</x:v>
      </x:c>
    </x:row>
    <x:row r="15" ht="30" customHeight="1">
      <x:c r="A15" s="23" t="str">
        <x:v>Enerji fiyatı (TRY/MWh)</x:v>
      </x:c>
      <x:c r="B15" s="29" t="n">
        <x:v>0</x:v>
      </x:c>
      <x:c r="C15" s="29" t="n">
        <x:v>2600</x:v>
      </x:c>
      <x:c r="D15" s="29" t="n">
        <x:v>2730</x:v>
      </x:c>
      <x:c r="E15" s="29" t="n">
        <x:v>2866.5</x:v>
      </x:c>
      <x:c r="F15" s="29" t="n">
        <x:v>3009.8</x:v>
      </x:c>
      <x:c r="G15" s="29" t="n">
        <x:v>3160.3</x:v>
      </x:c>
    </x:row>
    <x:row r="16" ht="30" customHeight="1">
      <x:c r="A16" s="23" t="str">
        <x:v>OPEX farkı (TRY)</x:v>
      </x:c>
      <x:c r="B16" s="29" t="n">
        <x:v>0</x:v>
      </x:c>
      <x:c r="C16" s="29" t="n">
        <x:v>-450000</x:v>
      </x:c>
      <x:c r="D16" s="29" t="n">
        <x:v>-472500</x:v>
      </x:c>
      <x:c r="E16" s="29" t="n">
        <x:v>-496125</x:v>
      </x:c>
      <x:c r="F16" s="29" t="n">
        <x:v>-520931</x:v>
      </x:c>
      <x:c r="G16" s="29" t="n">
        <x:v>-546978</x:v>
      </x:c>
    </x:row>
    <x:row r="17" ht="30" customHeight="1">
      <x:c r="A17" s="23" t="str">
        <x:v>Azaltım (tCO2e)</x:v>
      </x:c>
      <x:c r="B17" s="29" t="n">
        <x:v>0</x:v>
      </x:c>
      <x:c r="C17" s="29" t="n">
        <x:v>2200</x:v>
      </x:c>
      <x:c r="D17" s="29" t="n">
        <x:v>2200</x:v>
      </x:c>
      <x:c r="E17" s="29" t="n">
        <x:v>2200</x:v>
      </x:c>
      <x:c r="F17" s="29" t="n">
        <x:v>2200</x:v>
      </x:c>
      <x:c r="G17" s="29" t="n">
        <x:v>2200</x:v>
      </x:c>
    </x:row>
    <x:row r="18" ht="30" customHeight="1">
      <x:c r="A18" s="23" t="str">
        <x:v>Karbon fiyatı (TRY/tCO2e)</x:v>
      </x:c>
      <x:c r="B18" s="29" t="n">
        <x:v>0</x:v>
      </x:c>
      <x:c r="C18" s="29" t="n">
        <x:v>1500</x:v>
      </x:c>
      <x:c r="D18" s="29" t="n">
        <x:v>1650</x:v>
      </x:c>
      <x:c r="E18" s="29" t="n">
        <x:v>1815</x:v>
      </x:c>
      <x:c r="F18" s="29" t="n">
        <x:v>1996.5</x:v>
      </x:c>
      <x:c r="G18" s="29" t="n">
        <x:v>2196.2</x:v>
      </x:c>
    </x:row>
    <x:row r="19" ht="30" customHeight="1">
      <x:c r="A19" s="33" t="str">
        <x:v>Net nakit akışı (TRY)</x:v>
      </x:c>
      <x:c r="B19" s="34" t="n">
        <x:f>-B13</x:f>
        <x:v>-12000000</x:v>
      </x:c>
      <x:c r="C19" s="34" t="n">
        <x:f>C14*C15+C16+C17*C18</x:f>
        <x:v>14550000</x:v>
      </x:c>
      <x:c r="D19" s="34" t="n">
        <x:f>D14*D15+D16+D17*D18</x:f>
        <x:v>15442500</x:v>
      </x:c>
      <x:c r="E19" s="34" t="n">
        <x:f>E14*E15+E16+E17*E18</x:f>
        <x:v>16396125</x:v>
      </x:c>
      <x:c r="F19" s="34" t="n">
        <x:f>F14*F15+F16+F17*F18</x:f>
        <x:v>17415469</x:v>
      </x:c>
      <x:c r="G19" s="34" t="n">
        <x:f>G14*G15+G16+G17*G18</x:f>
        <x:v>18506012</x:v>
      </x:c>
    </x:row>
    <x:row r="20" ht="30" customHeight="1">
      <x:c r="A20" s="35" t="str">
        <x:v>İskonto oranı</x:v>
      </x:c>
      <x:c r="B20" s="36" t="n">
        <x:v>0.18</x:v>
      </x:c>
      <x:c r="C20" s="37" t="str"/>
      <x:c r="D20" s="37" t="str"/>
      <x:c r="E20" s="37" t="str"/>
      <x:c r="F20" s="37" t="str"/>
      <x:c r="G20" s="37" t="str"/>
    </x:row>
    <x:row r="21" ht="30" customHeight="1">
      <x:c r="A21" s="35" t="str">
        <x:v>NPV (TRY)</x:v>
      </x:c>
      <x:c r="B21" s="37" t="n">
        <x:f>NPV(B20,C19:G19)+B19</x:f>
        <x:v>38472112.9651029</x:v>
      </x:c>
      <x:c r="C21" s="37" t="str"/>
      <x:c r="D21" s="37" t="str"/>
      <x:c r="E21" s="37" t="str"/>
      <x:c r="F21" s="37" t="str"/>
      <x:c r="G21" s="37" t="str"/>
    </x:row>
    <x:row r="22" ht="30" customHeight="1">
      <x:c r="A22" s="35" t="str">
        <x:v>IRR</x:v>
      </x:c>
      <x:c r="B22" s="36" t="n">
        <x:f>IRR(B19:G19)</x:f>
        <x:v>1.245445755408671</x:v>
      </x:c>
      <x:c r="C22" s="37" t="str"/>
      <x:c r="D22" s="37" t="str"/>
      <x:c r="E22" s="37" t="str"/>
      <x:c r="F22" s="37" t="str"/>
      <x:c r="G22" s="37" t="str"/>
    </x:row>
    <x:row r="23" ht="30" customHeight="1">
      <x:c r="A23" s="35" t="str">
        <x:v>Basit geri ödeme (yıl)</x:v>
      </x:c>
      <x:c r="B23" s="37" t="n">
        <x:f>ABS(B13)/AVERAGE(C19:G19)</x:f>
        <x:v>0.7289505859705733</x:v>
      </x:c>
      <x:c r="C23" s="37" t="str"/>
      <x:c r="D23" s="37" t="str"/>
      <x:c r="E23" s="37" t="str"/>
      <x:c r="F23" s="37" t="str"/>
      <x:c r="G23" s="37" t="str"/>
    </x:row>
    <x:row r="24" ht="30" customHeight="1">
      <x:c r="A24" s="35" t="str">
        <x:v>Azaltım maliyeti (TRY/tCO2e)</x:v>
      </x:c>
      <x:c r="B24" s="37" t="n">
        <x:f>(B13+SUM(C16:G16)-SUM(C14:G14*C15:G15))/SUM(C17:G17)</x:f>
        <x:v>-5012.384909090909</x:v>
      </x:c>
      <x:c r="C24" s="37" t="str"/>
      <x:c r="D24" s="37" t="str"/>
      <x:c r="E24" s="37" t="str"/>
      <x:c r="F24" s="37" t="str"/>
      <x:c r="G24" s="37" t="str"/>
    </x:row>
    <x:row r="25" ht="30" customHeight="1">
      <x:c r="A25" s="23" t="str"/>
      <x:c r="B25" s="26" t="str"/>
      <x:c r="C25" s="26" t="str"/>
      <x:c r="D25" s="26" t="str"/>
      <x:c r="E25" s="26" t="str"/>
      <x:c r="F25" s="26" t="str"/>
      <x:c r="G25" s="26" t="str"/>
    </x:row>
    <x:row r="26" ht="30" customHeight="1">
      <x:c r="A26" s="24" t="str"/>
      <x:c r="B26" s="27" t="str"/>
      <x:c r="C26" s="27" t="str"/>
      <x:c r="D26" s="27" t="str"/>
      <x:c r="E26" s="27" t="str"/>
      <x:c r="F26" s="27" t="str"/>
      <x:c r="G26" s="27" t="str"/>
    </x:row>
  </x:sheetData>
  <x:mergeCells>
    <x:mergeCell ref="A1:G1"/>
    <x:mergeCell ref="A2:G2"/>
  </x:mergeCells>
  <x:pageMargins left="0.7" right="0.7" top="0.75" bottom="0.75" header="0.3" footer="0.3"/>
</x:worksheet>
</file>